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parks-my.sharepoint.com/personal/nancy_saechao_parks_ca_gov/Documents/0.Grants Program/Intent/GC22/Final Award/"/>
    </mc:Choice>
  </mc:AlternateContent>
  <xr:revisionPtr revIDLastSave="3" documentId="8_{F4968537-A061-41AD-8E2E-37535CA52799}" xr6:coauthVersionLast="47" xr6:coauthVersionMax="47" xr10:uidLastSave="{5128DECA-C9A1-4574-967B-2306B4D90148}"/>
  <bookViews>
    <workbookView xWindow="1740" yWindow="-120" windowWidth="27180" windowHeight="16440" xr2:uid="{92304690-D715-4EB0-992C-384A9CF8690F}"/>
  </bookViews>
  <sheets>
    <sheet name="Plann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4" i="1"/>
  <c r="K7" i="1"/>
  <c r="K3" i="1" l="1"/>
  <c r="M8" i="1"/>
  <c r="L8" i="1"/>
  <c r="N3" i="1"/>
  <c r="N4" i="1" s="1"/>
  <c r="N5" i="1" s="1"/>
  <c r="N6" i="1" s="1"/>
  <c r="N7" i="1" s="1"/>
  <c r="N8" i="1" l="1"/>
</calcChain>
</file>

<file path=xl/sharedStrings.xml><?xml version="1.0" encoding="utf-8"?>
<sst xmlns="http://schemas.openxmlformats.org/spreadsheetml/2006/main" count="30" uniqueCount="28">
  <si>
    <t>#</t>
  </si>
  <si>
    <t>Applicant</t>
  </si>
  <si>
    <t>Project Title</t>
  </si>
  <si>
    <t>Project Number</t>
  </si>
  <si>
    <t>Possible General Criteria Score</t>
  </si>
  <si>
    <t>Applicant General Criteria Score</t>
  </si>
  <si>
    <t>Division General Criteria Score</t>
  </si>
  <si>
    <t>Possible Project Criteria Score</t>
  </si>
  <si>
    <t>Applicant Project Criteria Score</t>
  </si>
  <si>
    <t>Division Project Criteria Score</t>
  </si>
  <si>
    <t>Total Project Score</t>
  </si>
  <si>
    <t>Amount Requested</t>
  </si>
  <si>
    <t>Amount Awarded</t>
  </si>
  <si>
    <t xml:space="preserve">Balance
</t>
  </si>
  <si>
    <t>BLM - Ukiah Field Office</t>
  </si>
  <si>
    <t>Planning</t>
  </si>
  <si>
    <t>G22-01-17-P01</t>
  </si>
  <si>
    <t>Santa Clara County Parks and Recreation Department</t>
  </si>
  <si>
    <t>G22-03-19-P01</t>
  </si>
  <si>
    <t>Plumas County</t>
  </si>
  <si>
    <t>G22-03-84-P01</t>
  </si>
  <si>
    <t>BLM - Barstow Field Office</t>
  </si>
  <si>
    <t>Rasor Road OHV Planning</t>
  </si>
  <si>
    <t>G22-01-04-P01</t>
  </si>
  <si>
    <t>Paradise Recreation and Park District</t>
  </si>
  <si>
    <t>Planning - Exploration for OHV Recreation Opportunities at Jordan Hill Road Park</t>
  </si>
  <si>
    <t>G22-07-08-P01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</si>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</sst>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BFDC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164" fontId="4" fillId="0" borderId="0" xfId="0" applyNumberFormat="1" applyFont="1"/>
    <xf numFmtId="164" fontId="5" fillId="0" borderId="0" xfId="1" applyNumberFormat="1" applyFont="1" applyFill="1"/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/>
    </xf>
    <xf numFmtId="164" fontId="6" fillId="0" borderId="3" xfId="0" applyNumberFormat="1" applyFont="1" applyBorder="1" applyAlignment="1">
      <alignment vertical="top"/>
    </xf>
    <xf numFmtId="164" fontId="6" fillId="0" borderId="3" xfId="1" applyNumberFormat="1" applyFont="1" applyFill="1" applyBorder="1" applyAlignment="1">
      <alignment vertical="top"/>
    </xf>
    <xf numFmtId="164" fontId="6" fillId="0" borderId="4" xfId="1" applyNumberFormat="1" applyFont="1" applyFill="1" applyBorder="1" applyAlignment="1">
      <alignment vertical="top"/>
    </xf>
    <xf numFmtId="0" fontId="6" fillId="3" borderId="5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/>
    </xf>
    <xf numFmtId="164" fontId="6" fillId="3" borderId="1" xfId="0" applyNumberFormat="1" applyFont="1" applyFill="1" applyBorder="1" applyAlignment="1">
      <alignment vertical="top"/>
    </xf>
    <xf numFmtId="164" fontId="6" fillId="3" borderId="1" xfId="1" applyNumberFormat="1" applyFont="1" applyFill="1" applyBorder="1" applyAlignment="1">
      <alignment vertical="top"/>
    </xf>
    <xf numFmtId="164" fontId="6" fillId="3" borderId="6" xfId="1" applyNumberFormat="1" applyFont="1" applyFill="1" applyBorder="1" applyAlignment="1">
      <alignment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/>
    </xf>
    <xf numFmtId="164" fontId="6" fillId="0" borderId="8" xfId="0" applyNumberFormat="1" applyFont="1" applyBorder="1" applyAlignment="1">
      <alignment vertical="top"/>
    </xf>
    <xf numFmtId="164" fontId="6" fillId="0" borderId="8" xfId="1" applyNumberFormat="1" applyFont="1" applyFill="1" applyBorder="1" applyAlignment="1">
      <alignment vertical="top"/>
    </xf>
    <xf numFmtId="0" fontId="6" fillId="3" borderId="9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right" vertical="top" wrapText="1"/>
    </xf>
    <xf numFmtId="0" fontId="7" fillId="3" borderId="10" xfId="0" applyFont="1" applyFill="1" applyBorder="1" applyAlignment="1">
      <alignment horizontal="center" vertical="top"/>
    </xf>
    <xf numFmtId="2" fontId="7" fillId="3" borderId="10" xfId="0" applyNumberFormat="1" applyFont="1" applyFill="1" applyBorder="1" applyAlignment="1">
      <alignment horizontal="center" vertical="top"/>
    </xf>
    <xf numFmtId="164" fontId="7" fillId="3" borderId="10" xfId="0" applyNumberFormat="1" applyFont="1" applyFill="1" applyBorder="1" applyAlignment="1">
      <alignment vertical="top"/>
    </xf>
    <xf numFmtId="164" fontId="7" fillId="3" borderId="10" xfId="1" applyNumberFormat="1" applyFont="1" applyFill="1" applyBorder="1" applyAlignment="1">
      <alignment vertical="top"/>
    </xf>
    <xf numFmtId="164" fontId="7" fillId="3" borderId="11" xfId="1" applyNumberFormat="1" applyFont="1" applyFill="1" applyBorder="1" applyAlignment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0" fillId="0" borderId="0" xfId="0" applyFont="1"/>
    <xf numFmtId="0" fontId="2" fillId="0" borderId="0" xfId="0" applyFont="1"/>
    <xf numFmtId="0" fontId="11" fillId="0" borderId="0" xfId="0" applyFont="1"/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left" vertical="top" wrapText="1"/>
    </xf>
    <xf numFmtId="0" fontId="6" fillId="3" borderId="13" xfId="0" applyFont="1" applyFill="1" applyBorder="1" applyAlignment="1">
      <alignment horizontal="center" vertical="top"/>
    </xf>
    <xf numFmtId="164" fontId="6" fillId="3" borderId="13" xfId="0" applyNumberFormat="1" applyFont="1" applyFill="1" applyBorder="1" applyAlignment="1">
      <alignment vertical="top"/>
    </xf>
    <xf numFmtId="164" fontId="6" fillId="3" borderId="13" xfId="1" applyNumberFormat="1" applyFont="1" applyFill="1" applyBorder="1" applyAlignment="1">
      <alignment vertical="top"/>
    </xf>
    <xf numFmtId="0" fontId="6" fillId="0" borderId="12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center" vertical="top"/>
    </xf>
    <xf numFmtId="164" fontId="6" fillId="0" borderId="13" xfId="0" applyNumberFormat="1" applyFont="1" applyFill="1" applyBorder="1" applyAlignment="1">
      <alignment vertical="top"/>
    </xf>
    <xf numFmtId="164" fontId="6" fillId="0" borderId="13" xfId="1" applyNumberFormat="1" applyFont="1" applyFill="1" applyBorder="1" applyAlignment="1">
      <alignment vertical="top"/>
    </xf>
    <xf numFmtId="164" fontId="6" fillId="0" borderId="6" xfId="1" applyNumberFormat="1" applyFont="1" applyFill="1" applyBorder="1" applyAlignment="1">
      <alignment vertical="top"/>
    </xf>
    <xf numFmtId="2" fontId="6" fillId="0" borderId="14" xfId="0" applyNumberFormat="1" applyFont="1" applyBorder="1" applyAlignment="1">
      <alignment horizontal="center" vertical="top"/>
    </xf>
    <xf numFmtId="2" fontId="6" fillId="4" borderId="1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horizontal="center" vertical="top"/>
    </xf>
    <xf numFmtId="2" fontId="6" fillId="0" borderId="13" xfId="0" applyNumberFormat="1" applyFont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F8435-C5BF-4E49-BA5E-D602415F096A}">
  <dimension ref="A1:N16"/>
  <sheetViews>
    <sheetView showGridLines="0" tabSelected="1" view="pageLayout" zoomScale="140" zoomScaleNormal="100" zoomScalePageLayoutView="140" workbookViewId="0">
      <selection activeCell="C20" sqref="C20"/>
    </sheetView>
  </sheetViews>
  <sheetFormatPr defaultColWidth="2.85546875" defaultRowHeight="11.25" x14ac:dyDescent="0.2"/>
  <cols>
    <col min="1" max="1" width="4.42578125" style="3" customWidth="1"/>
    <col min="2" max="2" width="18.7109375" style="2" customWidth="1"/>
    <col min="3" max="3" width="18" style="2" customWidth="1"/>
    <col min="4" max="4" width="11.85546875" style="2" bestFit="1" customWidth="1"/>
    <col min="5" max="5" width="7.5703125" style="4" customWidth="1"/>
    <col min="6" max="6" width="8.140625" style="4" customWidth="1"/>
    <col min="7" max="7" width="7" style="5" customWidth="1"/>
    <col min="8" max="8" width="7.7109375" style="4" customWidth="1"/>
    <col min="9" max="9" width="8.28515625" style="4" customWidth="1"/>
    <col min="10" max="10" width="7" style="4" customWidth="1"/>
    <col min="11" max="11" width="6.42578125" style="4" customWidth="1"/>
    <col min="12" max="12" width="10.5703125" style="4" customWidth="1"/>
    <col min="13" max="14" width="13.5703125" style="4" customWidth="1"/>
    <col min="15" max="16384" width="2.85546875" style="2"/>
  </cols>
  <sheetData>
    <row r="1" spans="1:14" ht="5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2" thickBot="1" x14ac:dyDescent="0.25">
      <c r="L2" s="6"/>
      <c r="M2" s="6"/>
      <c r="N2" s="7">
        <v>1750000</v>
      </c>
    </row>
    <row r="3" spans="1:14" ht="11.25" customHeight="1" x14ac:dyDescent="0.2">
      <c r="A3" s="8">
        <v>1</v>
      </c>
      <c r="B3" s="9" t="s">
        <v>14</v>
      </c>
      <c r="C3" s="9" t="s">
        <v>15</v>
      </c>
      <c r="D3" s="10" t="s">
        <v>16</v>
      </c>
      <c r="E3" s="10">
        <v>150</v>
      </c>
      <c r="F3" s="10">
        <v>85</v>
      </c>
      <c r="G3" s="10">
        <v>88</v>
      </c>
      <c r="H3" s="10">
        <v>71</v>
      </c>
      <c r="I3" s="10">
        <v>41</v>
      </c>
      <c r="J3" s="10">
        <v>35</v>
      </c>
      <c r="K3" s="49">
        <f>((G3+J3)/(E3+H3))*100</f>
        <v>55.656108597285069</v>
      </c>
      <c r="L3" s="11">
        <v>445341</v>
      </c>
      <c r="M3" s="12">
        <v>445341</v>
      </c>
      <c r="N3" s="13">
        <f>SUM(N2-M3)</f>
        <v>1304659</v>
      </c>
    </row>
    <row r="4" spans="1:14" ht="22.5" customHeight="1" x14ac:dyDescent="0.2">
      <c r="A4" s="14">
        <v>2</v>
      </c>
      <c r="B4" s="15" t="s">
        <v>17</v>
      </c>
      <c r="C4" s="15" t="s">
        <v>15</v>
      </c>
      <c r="D4" s="16" t="s">
        <v>18</v>
      </c>
      <c r="E4" s="16">
        <v>150</v>
      </c>
      <c r="F4" s="16">
        <v>88</v>
      </c>
      <c r="G4" s="16">
        <v>90</v>
      </c>
      <c r="H4" s="16">
        <v>71</v>
      </c>
      <c r="I4" s="16">
        <v>18</v>
      </c>
      <c r="J4" s="16">
        <v>17</v>
      </c>
      <c r="K4" s="50">
        <f t="shared" ref="K4:K7" si="0">((G4+J4)/(E4+H4))*100</f>
        <v>48.41628959276018</v>
      </c>
      <c r="L4" s="17">
        <v>345514</v>
      </c>
      <c r="M4" s="18">
        <v>304065</v>
      </c>
      <c r="N4" s="19">
        <f>SUM(N3-M4)</f>
        <v>1000594</v>
      </c>
    </row>
    <row r="5" spans="1:14" x14ac:dyDescent="0.2">
      <c r="A5" s="43">
        <v>3</v>
      </c>
      <c r="B5" s="44" t="s">
        <v>19</v>
      </c>
      <c r="C5" s="44" t="s">
        <v>15</v>
      </c>
      <c r="D5" s="45" t="s">
        <v>20</v>
      </c>
      <c r="E5" s="45">
        <v>150</v>
      </c>
      <c r="F5" s="45">
        <v>82</v>
      </c>
      <c r="G5" s="45">
        <v>67</v>
      </c>
      <c r="H5" s="45">
        <v>71</v>
      </c>
      <c r="I5" s="45">
        <v>43</v>
      </c>
      <c r="J5" s="45">
        <v>26</v>
      </c>
      <c r="K5" s="51">
        <f t="shared" si="0"/>
        <v>42.081447963800905</v>
      </c>
      <c r="L5" s="46">
        <v>159531</v>
      </c>
      <c r="M5" s="47">
        <v>31489</v>
      </c>
      <c r="N5" s="48">
        <f t="shared" ref="N5:N7" si="1">SUM(N4-M5)</f>
        <v>969105</v>
      </c>
    </row>
    <row r="6" spans="1:14" ht="11.25" customHeight="1" x14ac:dyDescent="0.2">
      <c r="A6" s="38">
        <v>4</v>
      </c>
      <c r="B6" s="39" t="s">
        <v>21</v>
      </c>
      <c r="C6" s="39" t="s">
        <v>22</v>
      </c>
      <c r="D6" s="40" t="s">
        <v>23</v>
      </c>
      <c r="E6" s="40">
        <v>150</v>
      </c>
      <c r="F6" s="40">
        <v>81</v>
      </c>
      <c r="G6" s="40">
        <v>78</v>
      </c>
      <c r="H6" s="40">
        <v>71</v>
      </c>
      <c r="I6" s="40">
        <v>59</v>
      </c>
      <c r="J6" s="40">
        <v>8</v>
      </c>
      <c r="K6" s="50">
        <f t="shared" si="0"/>
        <v>38.914027149321271</v>
      </c>
      <c r="L6" s="41">
        <v>446644</v>
      </c>
      <c r="M6" s="42">
        <v>446644</v>
      </c>
      <c r="N6" s="19">
        <f t="shared" si="1"/>
        <v>522461</v>
      </c>
    </row>
    <row r="7" spans="1:14" ht="45.75" thickBot="1" x14ac:dyDescent="0.25">
      <c r="A7" s="20">
        <v>5</v>
      </c>
      <c r="B7" s="21" t="s">
        <v>24</v>
      </c>
      <c r="C7" s="21" t="s">
        <v>25</v>
      </c>
      <c r="D7" s="22" t="s">
        <v>26</v>
      </c>
      <c r="E7" s="22">
        <v>150</v>
      </c>
      <c r="F7" s="22">
        <v>13</v>
      </c>
      <c r="G7" s="22">
        <v>20</v>
      </c>
      <c r="H7" s="22">
        <v>71</v>
      </c>
      <c r="I7" s="22">
        <v>55</v>
      </c>
      <c r="J7" s="22">
        <v>28</v>
      </c>
      <c r="K7" s="52">
        <f t="shared" si="0"/>
        <v>21.719457013574662</v>
      </c>
      <c r="L7" s="23">
        <v>220989</v>
      </c>
      <c r="M7" s="24">
        <v>75426</v>
      </c>
      <c r="N7" s="48">
        <f t="shared" si="1"/>
        <v>447035</v>
      </c>
    </row>
    <row r="8" spans="1:14" ht="12" thickBot="1" x14ac:dyDescent="0.25">
      <c r="A8" s="25"/>
      <c r="B8" s="26"/>
      <c r="C8" s="27" t="s">
        <v>27</v>
      </c>
      <c r="D8" s="28"/>
      <c r="E8" s="28"/>
      <c r="F8" s="28"/>
      <c r="G8" s="28"/>
      <c r="H8" s="28"/>
      <c r="I8" s="28"/>
      <c r="J8" s="28"/>
      <c r="K8" s="29"/>
      <c r="L8" s="30">
        <f>SUM(L3:L7)</f>
        <v>1618019</v>
      </c>
      <c r="M8" s="31">
        <f>SUM(M3:M7)</f>
        <v>1302965</v>
      </c>
      <c r="N8" s="32">
        <f>N7</f>
        <v>447035</v>
      </c>
    </row>
    <row r="9" spans="1:14" ht="12.75" x14ac:dyDescent="0.2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ht="11.25" customHeight="1" x14ac:dyDescent="0.25"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1.25" customHeight="1" x14ac:dyDescent="0.25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1.25" customHeight="1" x14ac:dyDescent="0.25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6" spans="1:14" ht="15" x14ac:dyDescent="0.25">
      <c r="C16" s="37"/>
    </row>
  </sheetData>
  <sheetProtection algorithmName="SHA-512" hashValue="JonlBZrlVzusN2WCPrG5RprRbP4Ja35KM1mkuOgjRrCSkamhuyLOxQxaRzlJ0rfe9dMBJfdflyKWcVhlgfOl+w==" saltValue="90EWq9JHd5DqzVsC4U/fKA==" spinCount="100000" sheet="1" selectLockedCells="1" selectUnlockedCells="1"/>
  <printOptions horizontalCentered="1"/>
  <pageMargins left="0.25" right="0.25" top="1" bottom="1" header="0.25" footer="0.5"/>
  <pageSetup scale="90" orientation="landscape" r:id="rId1"/>
  <headerFooter>
    <oddHeader>&amp;C&amp;"Arial,Bold"Final Awards
2022 Grants and Cooperative Agreements
Planning Projects</oddHeader>
    <oddFooter>&amp;C&amp;"Arial,Regular"Page &amp;P of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D463811F188C44934823521D0228D0" ma:contentTypeVersion="3" ma:contentTypeDescription="Create a new document." ma:contentTypeScope="" ma:versionID="819fd917dfb498d7d72628ccaf9227c5">
  <xsd:schema xmlns:xsd="http://www.w3.org/2001/XMLSchema" xmlns:xs="http://www.w3.org/2001/XMLSchema" xmlns:p="http://schemas.microsoft.com/office/2006/metadata/properties" xmlns:ns2="95a7bea4-1558-4890-8039-e5ad0ed69925" targetNamespace="http://schemas.microsoft.com/office/2006/metadata/properties" ma:root="true" ma:fieldsID="0bb3a4ec8983b88631314eed2463f4a1" ns2:_="">
    <xsd:import namespace="95a7bea4-1558-4890-8039-e5ad0ed699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7bea4-1558-4890-8039-e5ad0ed699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1F14E2-B3E7-404F-9E84-D092AF85A875}"/>
</file>

<file path=customXml/itemProps2.xml><?xml version="1.0" encoding="utf-8"?>
<ds:datastoreItem xmlns:ds="http://schemas.openxmlformats.org/officeDocument/2006/customXml" ds:itemID="{B44A6AD8-0D99-4C90-BA3B-DA401DC5611F}">
  <ds:schemaRefs>
    <ds:schemaRef ds:uri="http://schemas.microsoft.com/office/2006/metadata/properties"/>
    <ds:schemaRef ds:uri="http://schemas.microsoft.com/office/infopath/2007/PartnerControls"/>
    <ds:schemaRef ds:uri="95a7bea4-1558-4890-8039-e5ad0ed69925"/>
  </ds:schemaRefs>
</ds:datastoreItem>
</file>

<file path=customXml/itemProps3.xml><?xml version="1.0" encoding="utf-8"?>
<ds:datastoreItem xmlns:ds="http://schemas.openxmlformats.org/officeDocument/2006/customXml" ds:itemID="{1E05AE69-AA94-471B-9052-8CC9243B23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Whamond, Matt@Parks</dc:creator>
  <cp:keywords/>
  <dc:description/>
  <cp:lastModifiedBy>Saechao, Nancy@Parks</cp:lastModifiedBy>
  <cp:revision/>
  <dcterms:created xsi:type="dcterms:W3CDTF">2021-07-28T23:01:29Z</dcterms:created>
  <dcterms:modified xsi:type="dcterms:W3CDTF">2022-08-18T20:30:20Z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0x010100A6D463811F188C44934823521D0228D0</vt:lpwstr>
  </property>
</Properties>
</file>